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.DESKTOP-VGGVRRK\Desktop\109決\"/>
    </mc:Choice>
  </mc:AlternateContent>
  <xr:revisionPtr revIDLastSave="0" documentId="13_ncr:1_{43555030-007E-4624-A83B-502D4992FF2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來源用途餘絀決算表2-3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5" l="1"/>
  <c r="F21" i="5" l="1"/>
  <c r="G21" i="5" s="1"/>
  <c r="F19" i="5"/>
  <c r="G19" i="5" s="1"/>
  <c r="F18" i="5"/>
  <c r="G18" i="5" s="1"/>
  <c r="H17" i="5"/>
  <c r="H16" i="5" s="1"/>
  <c r="D17" i="5"/>
  <c r="D16" i="5" s="1"/>
  <c r="B17" i="5"/>
  <c r="G15" i="5"/>
  <c r="F15" i="5"/>
  <c r="G14" i="5"/>
  <c r="F14" i="5"/>
  <c r="H13" i="5"/>
  <c r="D13" i="5"/>
  <c r="B13" i="5"/>
  <c r="G13" i="5" s="1"/>
  <c r="F12" i="5"/>
  <c r="G12" i="5" s="1"/>
  <c r="H11" i="5"/>
  <c r="H8" i="5" s="1"/>
  <c r="D11" i="5"/>
  <c r="B11" i="5"/>
  <c r="F10" i="5"/>
  <c r="G10" i="5" s="1"/>
  <c r="D9" i="5"/>
  <c r="B9" i="5"/>
  <c r="B8" i="5" l="1"/>
  <c r="C19" i="5" s="1"/>
  <c r="D8" i="5"/>
  <c r="E17" i="5" s="1"/>
  <c r="H20" i="5"/>
  <c r="F9" i="5"/>
  <c r="G9" i="5" s="1"/>
  <c r="F11" i="5"/>
  <c r="G11" i="5" s="1"/>
  <c r="B16" i="5"/>
  <c r="C8" i="5"/>
  <c r="C15" i="5"/>
  <c r="I11" i="5"/>
  <c r="F17" i="5"/>
  <c r="G17" i="5" s="1"/>
  <c r="C18" i="5"/>
  <c r="F13" i="5"/>
  <c r="C16" i="5" l="1"/>
  <c r="C12" i="5"/>
  <c r="C13" i="5"/>
  <c r="C11" i="5"/>
  <c r="C21" i="5"/>
  <c r="C14" i="5"/>
  <c r="C17" i="5"/>
  <c r="I16" i="5"/>
  <c r="E9" i="5"/>
  <c r="E11" i="5"/>
  <c r="B20" i="5"/>
  <c r="B22" i="5" s="1"/>
  <c r="C22" i="5" s="1"/>
  <c r="F16" i="5"/>
  <c r="G16" i="5" s="1"/>
  <c r="I19" i="5"/>
  <c r="I13" i="5"/>
  <c r="I8" i="5"/>
  <c r="I15" i="5"/>
  <c r="I10" i="5"/>
  <c r="I21" i="5"/>
  <c r="I18" i="5"/>
  <c r="I12" i="5"/>
  <c r="I9" i="5"/>
  <c r="I14" i="5"/>
  <c r="I17" i="5"/>
  <c r="E18" i="5"/>
  <c r="E13" i="5"/>
  <c r="E12" i="5"/>
  <c r="E8" i="5"/>
  <c r="E21" i="5"/>
  <c r="E14" i="5"/>
  <c r="F8" i="5"/>
  <c r="G8" i="5" s="1"/>
  <c r="D20" i="5"/>
  <c r="E15" i="5"/>
  <c r="E10" i="5"/>
  <c r="E19" i="5"/>
  <c r="E16" i="5"/>
  <c r="C20" i="5" l="1"/>
  <c r="H22" i="5"/>
  <c r="I22" i="5" s="1"/>
  <c r="I20" i="5"/>
  <c r="D22" i="5"/>
  <c r="E20" i="5"/>
  <c r="F20" i="5"/>
  <c r="G20" i="5" s="1"/>
  <c r="F22" i="5" l="1"/>
  <c r="G22" i="5" s="1"/>
  <c r="E22" i="5"/>
</calcChain>
</file>

<file path=xl/sharedStrings.xml><?xml version="1.0" encoding="utf-8"?>
<sst xmlns="http://schemas.openxmlformats.org/spreadsheetml/2006/main" count="45" uniqueCount="30">
  <si>
    <t/>
  </si>
  <si>
    <t>彰化縣文化局</t>
    <phoneticPr fontId="1" type="noConversion"/>
  </si>
  <si>
    <t>彰化縣公共藝術基金</t>
    <phoneticPr fontId="1" type="noConversion"/>
  </si>
  <si>
    <t>單位：新臺幣元</t>
    <phoneticPr fontId="1" type="noConversion"/>
  </si>
  <si>
    <t>科           目</t>
    <phoneticPr fontId="1" type="noConversion"/>
  </si>
  <si>
    <t>本年度決算數</t>
    <phoneticPr fontId="1" type="noConversion"/>
  </si>
  <si>
    <t>上年度決算數</t>
    <phoneticPr fontId="1" type="noConversion"/>
  </si>
  <si>
    <t>金    額</t>
    <phoneticPr fontId="1" type="noConversion"/>
  </si>
  <si>
    <t>％</t>
    <phoneticPr fontId="1" type="noConversion"/>
  </si>
  <si>
    <t>基金來源</t>
    <phoneticPr fontId="1" type="noConversion"/>
  </si>
  <si>
    <t xml:space="preserve">  財產收入</t>
    <phoneticPr fontId="1" type="noConversion"/>
  </si>
  <si>
    <t xml:space="preserve">    利息收入</t>
    <phoneticPr fontId="1" type="noConversion"/>
  </si>
  <si>
    <t>基金用途</t>
    <phoneticPr fontId="1" type="noConversion"/>
  </si>
  <si>
    <t xml:space="preserve">  公共藝術基金計畫</t>
    <phoneticPr fontId="1" type="noConversion"/>
  </si>
  <si>
    <t xml:space="preserve">    購建固定資產</t>
    <phoneticPr fontId="1" type="noConversion"/>
  </si>
  <si>
    <t xml:space="preserve">    其他</t>
    <phoneticPr fontId="1" type="noConversion"/>
  </si>
  <si>
    <t>期初基金餘額</t>
    <phoneticPr fontId="1" type="noConversion"/>
  </si>
  <si>
    <t>期末基金餘額</t>
    <phoneticPr fontId="1" type="noConversion"/>
  </si>
  <si>
    <t xml:space="preserve">    違規罰款收入</t>
    <phoneticPr fontId="1" type="noConversion"/>
  </si>
  <si>
    <t>-</t>
    <phoneticPr fontId="1" type="noConversion"/>
  </si>
  <si>
    <t xml:space="preserve">  徵收及依法分配收入</t>
    <phoneticPr fontId="1" type="noConversion"/>
  </si>
  <si>
    <t>本年度預算數</t>
    <phoneticPr fontId="1" type="noConversion"/>
  </si>
  <si>
    <t>比較增減</t>
    <phoneticPr fontId="1" type="noConversion"/>
  </si>
  <si>
    <t xml:space="preserve">  其他收入</t>
    <phoneticPr fontId="1" type="noConversion"/>
  </si>
  <si>
    <t xml:space="preserve">    雜項收入</t>
    <phoneticPr fontId="1" type="noConversion"/>
  </si>
  <si>
    <t>基金來源、用途及餘絀表</t>
    <phoneticPr fontId="1" type="noConversion"/>
  </si>
  <si>
    <t>本期賸餘(短絀)</t>
    <phoneticPr fontId="1" type="noConversion"/>
  </si>
  <si>
    <t xml:space="preserve">    設置公共藝術提撥收入</t>
    <phoneticPr fontId="1" type="noConversion"/>
  </si>
  <si>
    <t>中華民國109年度</t>
    <phoneticPr fontId="1" type="noConversion"/>
  </si>
  <si>
    <t>2-3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</si>
</sst>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0_ ;[Red]\-0.00\ "/>
    <numFmt numFmtId="178" formatCode="#,##0_ ;[Red]\-#,##0\ "/>
  </numFmts>
  <fonts count="9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b/>
      <u/>
      <sz val="16"/>
      <name val="標楷體"/>
      <family val="4"/>
      <charset val="136"/>
    </font>
    <font>
      <sz val="9"/>
      <name val="標楷體"/>
      <family val="4"/>
      <charset val="136"/>
    </font>
    <font>
      <sz val="10"/>
      <name val="標楷體"/>
      <family val="4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/>
    <xf numFmtId="0" fontId="6" fillId="0" borderId="5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5" xfId="0" quotePrefix="1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176" fontId="3" fillId="0" borderId="5" xfId="0" applyNumberFormat="1" applyFont="1" applyBorder="1" applyAlignment="1">
      <alignment horizontal="right"/>
    </xf>
    <xf numFmtId="0" fontId="3" fillId="0" borderId="5" xfId="0" quotePrefix="1" applyFont="1" applyBorder="1" applyAlignment="1">
      <alignment horizontal="right"/>
    </xf>
    <xf numFmtId="0" fontId="3" fillId="0" borderId="6" xfId="0" quotePrefix="1" applyFont="1" applyBorder="1" applyAlignment="1">
      <alignment horizontal="right"/>
    </xf>
    <xf numFmtId="0" fontId="6" fillId="0" borderId="6" xfId="0" applyFont="1" applyBorder="1"/>
    <xf numFmtId="0" fontId="6" fillId="0" borderId="5" xfId="0" applyFont="1" applyBorder="1" applyAlignment="1">
      <alignment horizontal="left"/>
    </xf>
    <xf numFmtId="0" fontId="6" fillId="0" borderId="5" xfId="0" quotePrefix="1" applyFont="1" applyFill="1" applyBorder="1" applyAlignment="1">
      <alignment horizontal="right"/>
    </xf>
    <xf numFmtId="0" fontId="6" fillId="0" borderId="6" xfId="0" quotePrefix="1" applyFont="1" applyFill="1" applyBorder="1" applyAlignment="1">
      <alignment horizontal="right"/>
    </xf>
    <xf numFmtId="177" fontId="8" fillId="0" borderId="7" xfId="0" quotePrefix="1" applyNumberFormat="1" applyFont="1" applyFill="1" applyBorder="1" applyAlignment="1">
      <alignment horizontal="right"/>
    </xf>
    <xf numFmtId="177" fontId="8" fillId="0" borderId="5" xfId="0" applyNumberFormat="1" applyFont="1" applyFill="1" applyBorder="1" applyAlignment="1">
      <alignment horizontal="right"/>
    </xf>
    <xf numFmtId="177" fontId="8" fillId="0" borderId="5" xfId="0" quotePrefix="1" applyNumberFormat="1" applyFont="1" applyFill="1" applyBorder="1" applyAlignment="1">
      <alignment horizontal="right"/>
    </xf>
    <xf numFmtId="178" fontId="8" fillId="0" borderId="5" xfId="0" quotePrefix="1" applyNumberFormat="1" applyFont="1" applyFill="1" applyBorder="1" applyAlignment="1">
      <alignment horizontal="right"/>
    </xf>
    <xf numFmtId="178" fontId="8" fillId="0" borderId="7" xfId="0" quotePrefix="1" applyNumberFormat="1" applyFont="1" applyFill="1" applyBorder="1" applyAlignment="1">
      <alignment horizontal="right"/>
    </xf>
    <xf numFmtId="178" fontId="8" fillId="0" borderId="5" xfId="0" applyNumberFormat="1" applyFont="1" applyFill="1" applyBorder="1" applyAlignment="1">
      <alignment horizontal="right"/>
    </xf>
    <xf numFmtId="0" fontId="2" fillId="0" borderId="8" xfId="0" quotePrefix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8BE14-3E07-4EA9-98FB-7EB75E84E16E}">
  <sheetPr>
    <pageSetUpPr fitToPage="1"/>
  </sheetPr>
  <dimension ref="A1:I55"/>
  <sheetViews>
    <sheetView tabSelected="1" topLeftCell="A40" zoomScale="150" zoomScaleNormal="150" workbookViewId="0">
      <selection activeCell="K8" sqref="K8"/>
    </sheetView>
  </sheetViews>
  <sheetFormatPr defaultColWidth="9" defaultRowHeight="14.1" customHeight="1" x14ac:dyDescent="0.15"/>
  <cols>
    <col min="1" max="1" width="20.5" style="14" bestFit="1" customWidth="1"/>
    <col min="2" max="2" width="10.625" style="14" customWidth="1"/>
    <col min="3" max="3" width="7.5" style="14" bestFit="1" customWidth="1"/>
    <col min="4" max="4" width="11.125" style="14" customWidth="1"/>
    <col min="5" max="5" width="6.75" style="14" bestFit="1" customWidth="1"/>
    <col min="6" max="6" width="11.125" style="14" customWidth="1"/>
    <col min="7" max="7" width="6.75" style="14" bestFit="1" customWidth="1"/>
    <col min="8" max="8" width="10.5" style="1" customWidth="1"/>
    <col min="9" max="9" width="7.625" style="1" customWidth="1"/>
    <col min="10" max="16384" width="9" style="1"/>
  </cols>
  <sheetData>
    <row r="1" spans="1:9" ht="24" customHeight="1" x14ac:dyDescent="0.3">
      <c r="A1" s="33" t="s">
        <v>1</v>
      </c>
      <c r="B1" s="33"/>
      <c r="C1" s="33"/>
      <c r="D1" s="33"/>
      <c r="E1" s="33"/>
      <c r="F1" s="33"/>
      <c r="G1" s="33"/>
      <c r="H1" s="33"/>
      <c r="I1" s="33"/>
    </row>
    <row r="2" spans="1:9" ht="24" customHeight="1" x14ac:dyDescent="0.3">
      <c r="A2" s="33" t="s">
        <v>2</v>
      </c>
      <c r="B2" s="33"/>
      <c r="C2" s="33"/>
      <c r="D2" s="33"/>
      <c r="E2" s="33"/>
      <c r="F2" s="33"/>
      <c r="G2" s="33"/>
      <c r="H2" s="33"/>
      <c r="I2" s="33"/>
    </row>
    <row r="3" spans="1:9" ht="30" customHeight="1" x14ac:dyDescent="0.3">
      <c r="A3" s="33" t="s">
        <v>25</v>
      </c>
      <c r="B3" s="33"/>
      <c r="C3" s="33"/>
      <c r="D3" s="33"/>
      <c r="E3" s="33"/>
      <c r="F3" s="33"/>
      <c r="G3" s="33"/>
      <c r="H3" s="33"/>
      <c r="I3" s="33"/>
    </row>
    <row r="4" spans="1:9" ht="16.5" customHeight="1" x14ac:dyDescent="0.25">
      <c r="A4" s="34" t="s">
        <v>28</v>
      </c>
      <c r="B4" s="34"/>
      <c r="C4" s="34"/>
      <c r="D4" s="34"/>
      <c r="E4" s="34"/>
      <c r="F4" s="34"/>
      <c r="G4" s="34"/>
      <c r="H4" s="34"/>
      <c r="I4" s="34"/>
    </row>
    <row r="5" spans="1:9" ht="16.5" customHeight="1" x14ac:dyDescent="0.25">
      <c r="A5" s="2"/>
      <c r="B5" s="2"/>
      <c r="C5" s="2"/>
      <c r="D5" s="3"/>
      <c r="E5" s="3"/>
      <c r="F5" s="3"/>
      <c r="G5" s="3"/>
      <c r="H5" s="35" t="s">
        <v>3</v>
      </c>
      <c r="I5" s="35"/>
    </row>
    <row r="6" spans="1:9" ht="14.1" customHeight="1" x14ac:dyDescent="0.25">
      <c r="A6" s="36" t="s">
        <v>4</v>
      </c>
      <c r="B6" s="38" t="s">
        <v>21</v>
      </c>
      <c r="C6" s="39"/>
      <c r="D6" s="38" t="s">
        <v>5</v>
      </c>
      <c r="E6" s="39"/>
      <c r="F6" s="38" t="s">
        <v>22</v>
      </c>
      <c r="G6" s="39"/>
      <c r="H6" s="38" t="s">
        <v>6</v>
      </c>
      <c r="I6" s="39"/>
    </row>
    <row r="7" spans="1:9" ht="14.1" customHeight="1" x14ac:dyDescent="0.15">
      <c r="A7" s="37"/>
      <c r="B7" s="4" t="s">
        <v>7</v>
      </c>
      <c r="C7" s="5" t="s">
        <v>8</v>
      </c>
      <c r="D7" s="4" t="s">
        <v>7</v>
      </c>
      <c r="E7" s="4" t="s">
        <v>8</v>
      </c>
      <c r="F7" s="4" t="s">
        <v>7</v>
      </c>
      <c r="G7" s="6" t="s">
        <v>8</v>
      </c>
      <c r="H7" s="4" t="s">
        <v>7</v>
      </c>
      <c r="I7" s="4" t="s">
        <v>8</v>
      </c>
    </row>
    <row r="8" spans="1:9" ht="14.1" customHeight="1" x14ac:dyDescent="0.2">
      <c r="A8" s="7" t="s">
        <v>9</v>
      </c>
      <c r="B8" s="29">
        <f>B11+B13+B9</f>
        <v>3570000</v>
      </c>
      <c r="C8" s="25">
        <f>B8/$B$8*100</f>
        <v>100</v>
      </c>
      <c r="D8" s="29">
        <f>+D11+D9+D13</f>
        <v>6444390</v>
      </c>
      <c r="E8" s="25">
        <f t="shared" ref="E8:E22" si="0">D8/$D$8*100</f>
        <v>100</v>
      </c>
      <c r="F8" s="29">
        <f>D8-B8</f>
        <v>2874390</v>
      </c>
      <c r="G8" s="25">
        <f>F8/B8*100</f>
        <v>80.515126050420179</v>
      </c>
      <c r="H8" s="29">
        <f>+H11+H9+H13</f>
        <v>4695503</v>
      </c>
      <c r="I8" s="25">
        <f>H8/$H$8*100</f>
        <v>100</v>
      </c>
    </row>
    <row r="9" spans="1:9" ht="14.1" customHeight="1" x14ac:dyDescent="0.2">
      <c r="A9" s="21" t="s">
        <v>20</v>
      </c>
      <c r="B9" s="28">
        <f>B10</f>
        <v>3500000</v>
      </c>
      <c r="C9" s="26" t="s">
        <v>19</v>
      </c>
      <c r="D9" s="28">
        <f>D10</f>
        <v>6368327</v>
      </c>
      <c r="E9" s="26">
        <f t="shared" si="0"/>
        <v>98.819702097483244</v>
      </c>
      <c r="F9" s="28">
        <f t="shared" ref="F9:F20" si="1">D9-B9</f>
        <v>2868327</v>
      </c>
      <c r="G9" s="26">
        <f t="shared" ref="G9:G22" si="2">F9/B9*100</f>
        <v>81.952199999999991</v>
      </c>
      <c r="H9" s="28">
        <f>H10</f>
        <v>3582050</v>
      </c>
      <c r="I9" s="26">
        <f t="shared" ref="I9:I22" si="3">H9/$H$8*100</f>
        <v>76.286821667455001</v>
      </c>
    </row>
    <row r="10" spans="1:9" ht="14.1" customHeight="1" x14ac:dyDescent="0.2">
      <c r="A10" s="21" t="s">
        <v>27</v>
      </c>
      <c r="B10" s="28">
        <v>3500000</v>
      </c>
      <c r="C10" s="26" t="s">
        <v>19</v>
      </c>
      <c r="D10" s="28">
        <v>6368327</v>
      </c>
      <c r="E10" s="26">
        <f t="shared" si="0"/>
        <v>98.819702097483244</v>
      </c>
      <c r="F10" s="28">
        <f t="shared" si="1"/>
        <v>2868327</v>
      </c>
      <c r="G10" s="26">
        <f t="shared" si="2"/>
        <v>81.952199999999991</v>
      </c>
      <c r="H10" s="28">
        <v>3582050</v>
      </c>
      <c r="I10" s="26">
        <f t="shared" si="3"/>
        <v>76.286821667455001</v>
      </c>
    </row>
    <row r="11" spans="1:9" ht="14.1" customHeight="1" x14ac:dyDescent="0.2">
      <c r="A11" s="8" t="s">
        <v>10</v>
      </c>
      <c r="B11" s="28">
        <f>B12</f>
        <v>70000</v>
      </c>
      <c r="C11" s="27">
        <f>B11/$B$8*100</f>
        <v>1.9607843137254901</v>
      </c>
      <c r="D11" s="28">
        <f>+D12</f>
        <v>42143</v>
      </c>
      <c r="E11" s="27">
        <f t="shared" si="0"/>
        <v>0.65394862818668642</v>
      </c>
      <c r="F11" s="28">
        <f t="shared" si="1"/>
        <v>-27857</v>
      </c>
      <c r="G11" s="27">
        <f t="shared" si="2"/>
        <v>-39.795714285714283</v>
      </c>
      <c r="H11" s="28">
        <f>+H12</f>
        <v>66904</v>
      </c>
      <c r="I11" s="27">
        <f t="shared" si="3"/>
        <v>1.4248526728659314</v>
      </c>
    </row>
    <row r="12" spans="1:9" ht="14.1" customHeight="1" x14ac:dyDescent="0.2">
      <c r="A12" s="8" t="s">
        <v>11</v>
      </c>
      <c r="B12" s="28">
        <v>70000</v>
      </c>
      <c r="C12" s="27">
        <f t="shared" ref="C12:C22" si="4">B12/$B$8*100</f>
        <v>1.9607843137254901</v>
      </c>
      <c r="D12" s="28">
        <v>42143</v>
      </c>
      <c r="E12" s="27">
        <f t="shared" si="0"/>
        <v>0.65394862818668642</v>
      </c>
      <c r="F12" s="28">
        <f t="shared" si="1"/>
        <v>-27857</v>
      </c>
      <c r="G12" s="27">
        <f t="shared" si="2"/>
        <v>-39.795714285714283</v>
      </c>
      <c r="H12" s="28">
        <v>66904</v>
      </c>
      <c r="I12" s="27">
        <f t="shared" si="3"/>
        <v>1.4248526728659314</v>
      </c>
    </row>
    <row r="13" spans="1:9" ht="14.1" customHeight="1" x14ac:dyDescent="0.2">
      <c r="A13" s="8" t="s">
        <v>23</v>
      </c>
      <c r="B13" s="28">
        <f>B15+B14</f>
        <v>0</v>
      </c>
      <c r="C13" s="27">
        <f t="shared" si="4"/>
        <v>0</v>
      </c>
      <c r="D13" s="28">
        <f>D15+D14</f>
        <v>33920</v>
      </c>
      <c r="E13" s="27">
        <f t="shared" si="0"/>
        <v>0.52634927433007628</v>
      </c>
      <c r="F13" s="28">
        <f t="shared" si="1"/>
        <v>33920</v>
      </c>
      <c r="G13" s="27">
        <f>IF(B13=0,0,F13/B13*100)</f>
        <v>0</v>
      </c>
      <c r="H13" s="28">
        <f>H15+H14</f>
        <v>1046549</v>
      </c>
      <c r="I13" s="27">
        <f t="shared" si="3"/>
        <v>22.28832565967906</v>
      </c>
    </row>
    <row r="14" spans="1:9" ht="14.1" customHeight="1" x14ac:dyDescent="0.2">
      <c r="A14" s="8" t="s">
        <v>18</v>
      </c>
      <c r="B14" s="28">
        <v>0</v>
      </c>
      <c r="C14" s="27">
        <f t="shared" si="4"/>
        <v>0</v>
      </c>
      <c r="D14" s="28">
        <v>33920</v>
      </c>
      <c r="E14" s="27">
        <f t="shared" si="0"/>
        <v>0.52634927433007628</v>
      </c>
      <c r="F14" s="28">
        <f t="shared" si="1"/>
        <v>33920</v>
      </c>
      <c r="G14" s="27">
        <f>IF(B14=0,0,F14/B14*100)</f>
        <v>0</v>
      </c>
      <c r="H14" s="28">
        <v>590750</v>
      </c>
      <c r="I14" s="27">
        <f t="shared" si="3"/>
        <v>12.581186722700421</v>
      </c>
    </row>
    <row r="15" spans="1:9" ht="14.1" customHeight="1" x14ac:dyDescent="0.2">
      <c r="A15" s="8" t="s">
        <v>24</v>
      </c>
      <c r="B15" s="28">
        <v>0</v>
      </c>
      <c r="C15" s="27">
        <f t="shared" si="4"/>
        <v>0</v>
      </c>
      <c r="D15" s="28">
        <v>0</v>
      </c>
      <c r="E15" s="27">
        <f t="shared" si="0"/>
        <v>0</v>
      </c>
      <c r="F15" s="28">
        <f t="shared" si="1"/>
        <v>0</v>
      </c>
      <c r="G15" s="27">
        <f>IF(B15=0,0,F15/B15*100)</f>
        <v>0</v>
      </c>
      <c r="H15" s="28">
        <v>455799</v>
      </c>
      <c r="I15" s="27">
        <f t="shared" si="3"/>
        <v>9.7071389369786356</v>
      </c>
    </row>
    <row r="16" spans="1:9" ht="14.1" customHeight="1" x14ac:dyDescent="0.2">
      <c r="A16" s="8" t="s">
        <v>12</v>
      </c>
      <c r="B16" s="28">
        <f>B17</f>
        <v>12784000</v>
      </c>
      <c r="C16" s="27">
        <f t="shared" si="4"/>
        <v>358.09523809523813</v>
      </c>
      <c r="D16" s="28">
        <f>+D17</f>
        <v>7281212</v>
      </c>
      <c r="E16" s="27">
        <f t="shared" si="0"/>
        <v>112.98527866873359</v>
      </c>
      <c r="F16" s="28">
        <f t="shared" si="1"/>
        <v>-5502788</v>
      </c>
      <c r="G16" s="27">
        <f t="shared" si="2"/>
        <v>-43.044336670838547</v>
      </c>
      <c r="H16" s="28">
        <f>+H17</f>
        <v>7459394</v>
      </c>
      <c r="I16" s="27">
        <f t="shared" si="3"/>
        <v>158.86251164145779</v>
      </c>
    </row>
    <row r="17" spans="1:9" ht="14.1" customHeight="1" x14ac:dyDescent="0.2">
      <c r="A17" s="8" t="s">
        <v>13</v>
      </c>
      <c r="B17" s="30">
        <f>B18+B19</f>
        <v>12784000</v>
      </c>
      <c r="C17" s="27">
        <f t="shared" si="4"/>
        <v>358.09523809523813</v>
      </c>
      <c r="D17" s="30">
        <f>+D18+D19</f>
        <v>7281212</v>
      </c>
      <c r="E17" s="27">
        <f t="shared" si="0"/>
        <v>112.98527866873359</v>
      </c>
      <c r="F17" s="30">
        <f t="shared" si="1"/>
        <v>-5502788</v>
      </c>
      <c r="G17" s="27">
        <f t="shared" si="2"/>
        <v>-43.044336670838547</v>
      </c>
      <c r="H17" s="30">
        <f>+H18+H19</f>
        <v>7459394</v>
      </c>
      <c r="I17" s="27">
        <f t="shared" si="3"/>
        <v>158.86251164145779</v>
      </c>
    </row>
    <row r="18" spans="1:9" ht="14.1" customHeight="1" x14ac:dyDescent="0.2">
      <c r="A18" s="8" t="s">
        <v>14</v>
      </c>
      <c r="B18" s="28">
        <v>8950000</v>
      </c>
      <c r="C18" s="27">
        <f t="shared" si="4"/>
        <v>250.70028011204482</v>
      </c>
      <c r="D18" s="28">
        <v>4398800</v>
      </c>
      <c r="E18" s="27">
        <f t="shared" si="0"/>
        <v>68.257818040186891</v>
      </c>
      <c r="F18" s="28">
        <f t="shared" si="1"/>
        <v>-4551200</v>
      </c>
      <c r="G18" s="27">
        <f>IF(B18=0,0,F18/B18*100)</f>
        <v>-50.851396648044691</v>
      </c>
      <c r="H18" s="28">
        <v>4800000</v>
      </c>
      <c r="I18" s="27">
        <f t="shared" si="3"/>
        <v>102.2254697739518</v>
      </c>
    </row>
    <row r="19" spans="1:9" ht="14.1" customHeight="1" x14ac:dyDescent="0.2">
      <c r="A19" s="8" t="s">
        <v>15</v>
      </c>
      <c r="B19" s="28">
        <v>3834000</v>
      </c>
      <c r="C19" s="27">
        <f t="shared" si="4"/>
        <v>107.39495798319328</v>
      </c>
      <c r="D19" s="28">
        <v>2882412</v>
      </c>
      <c r="E19" s="27">
        <f t="shared" si="0"/>
        <v>44.727460628546687</v>
      </c>
      <c r="F19" s="28">
        <f t="shared" si="1"/>
        <v>-951588</v>
      </c>
      <c r="G19" s="27">
        <f t="shared" si="2"/>
        <v>-24.819718309859155</v>
      </c>
      <c r="H19" s="28">
        <v>2659394</v>
      </c>
      <c r="I19" s="27">
        <f t="shared" si="3"/>
        <v>56.637041867505999</v>
      </c>
    </row>
    <row r="20" spans="1:9" ht="14.1" customHeight="1" x14ac:dyDescent="0.2">
      <c r="A20" s="8" t="s">
        <v>26</v>
      </c>
      <c r="B20" s="28">
        <f>B8-B16</f>
        <v>-9214000</v>
      </c>
      <c r="C20" s="27">
        <f t="shared" si="4"/>
        <v>-258.09523809523813</v>
      </c>
      <c r="D20" s="28">
        <f>D8-D16</f>
        <v>-836822</v>
      </c>
      <c r="E20" s="27">
        <f t="shared" si="0"/>
        <v>-12.98527866873358</v>
      </c>
      <c r="F20" s="28">
        <f t="shared" si="1"/>
        <v>8377178</v>
      </c>
      <c r="G20" s="27">
        <f>F20/B20*100</f>
        <v>-90.917929238115917</v>
      </c>
      <c r="H20" s="28">
        <f>H8-H16</f>
        <v>-2763891</v>
      </c>
      <c r="I20" s="27">
        <f t="shared" si="3"/>
        <v>-58.862511641457793</v>
      </c>
    </row>
    <row r="21" spans="1:9" ht="14.1" customHeight="1" x14ac:dyDescent="0.2">
      <c r="A21" s="8" t="s">
        <v>16</v>
      </c>
      <c r="B21" s="28">
        <v>76137000</v>
      </c>
      <c r="C21" s="27">
        <f t="shared" si="4"/>
        <v>2132.6890756302523</v>
      </c>
      <c r="D21" s="28">
        <v>81584556</v>
      </c>
      <c r="E21" s="27">
        <f t="shared" si="0"/>
        <v>1265.9779436067649</v>
      </c>
      <c r="F21" s="28">
        <f>D21-B21</f>
        <v>5447556</v>
      </c>
      <c r="G21" s="27">
        <f t="shared" si="2"/>
        <v>7.1549391228968835</v>
      </c>
      <c r="H21" s="28">
        <v>84348447</v>
      </c>
      <c r="I21" s="27">
        <f t="shared" si="3"/>
        <v>1796.3665873496407</v>
      </c>
    </row>
    <row r="22" spans="1:9" ht="14.1" customHeight="1" x14ac:dyDescent="0.2">
      <c r="A22" s="8" t="s">
        <v>17</v>
      </c>
      <c r="B22" s="28">
        <f>+B20+B21</f>
        <v>66923000</v>
      </c>
      <c r="C22" s="27">
        <f t="shared" si="4"/>
        <v>1874.593837535014</v>
      </c>
      <c r="D22" s="28">
        <f>+D20+D21</f>
        <v>80747734</v>
      </c>
      <c r="E22" s="27">
        <f t="shared" si="0"/>
        <v>1252.9926649380313</v>
      </c>
      <c r="F22" s="28">
        <f>D22-B22</f>
        <v>13824734</v>
      </c>
      <c r="G22" s="27">
        <f t="shared" si="2"/>
        <v>20.65767225019799</v>
      </c>
      <c r="H22" s="28">
        <f>+H20+H21</f>
        <v>81584556</v>
      </c>
      <c r="I22" s="27">
        <f t="shared" si="3"/>
        <v>1737.5040757081831</v>
      </c>
    </row>
    <row r="23" spans="1:9" ht="14.1" customHeight="1" x14ac:dyDescent="0.15">
      <c r="A23" s="8"/>
      <c r="B23" s="23"/>
      <c r="C23" s="23"/>
      <c r="D23" s="23"/>
      <c r="E23" s="23"/>
      <c r="F23" s="24"/>
      <c r="G23" s="23"/>
      <c r="H23" s="23"/>
      <c r="I23" s="23"/>
    </row>
    <row r="24" spans="1:9" ht="14.1" customHeight="1" x14ac:dyDescent="0.15">
      <c r="A24" s="8"/>
      <c r="B24" s="23"/>
      <c r="C24" s="23"/>
      <c r="D24" s="23"/>
      <c r="E24" s="23"/>
      <c r="F24" s="24"/>
      <c r="G24" s="23"/>
      <c r="H24" s="23"/>
      <c r="I24" s="23"/>
    </row>
    <row r="25" spans="1:9" ht="14.1" customHeight="1" x14ac:dyDescent="0.15">
      <c r="A25" s="8"/>
      <c r="B25" s="23"/>
      <c r="C25" s="23"/>
      <c r="D25" s="23"/>
      <c r="E25" s="23"/>
      <c r="F25" s="24"/>
      <c r="G25" s="23"/>
      <c r="H25" s="23"/>
      <c r="I25" s="23"/>
    </row>
    <row r="26" spans="1:9" ht="14.1" customHeight="1" x14ac:dyDescent="0.15">
      <c r="A26" s="8"/>
      <c r="B26" s="22"/>
      <c r="C26" s="15"/>
      <c r="D26" s="15"/>
      <c r="E26" s="15"/>
      <c r="F26" s="17"/>
      <c r="G26" s="15"/>
      <c r="H26" s="16"/>
      <c r="I26" s="15" t="s">
        <v>0</v>
      </c>
    </row>
    <row r="27" spans="1:9" ht="14.1" customHeight="1" x14ac:dyDescent="0.15">
      <c r="A27" s="9"/>
      <c r="B27" s="18"/>
      <c r="C27" s="19"/>
      <c r="D27" s="19"/>
      <c r="E27" s="19"/>
      <c r="F27" s="10"/>
      <c r="G27" s="19"/>
      <c r="H27" s="11"/>
      <c r="I27" s="19"/>
    </row>
    <row r="28" spans="1:9" ht="14.1" customHeight="1" x14ac:dyDescent="0.15">
      <c r="A28" s="9"/>
      <c r="B28" s="11"/>
      <c r="C28" s="19"/>
      <c r="D28" s="19"/>
      <c r="E28" s="19"/>
      <c r="F28" s="10"/>
      <c r="G28" s="19"/>
      <c r="H28" s="11"/>
      <c r="I28" s="19"/>
    </row>
    <row r="29" spans="1:9" ht="14.1" customHeight="1" x14ac:dyDescent="0.15">
      <c r="A29" s="9"/>
      <c r="B29" s="19"/>
      <c r="C29" s="19"/>
      <c r="D29" s="19"/>
      <c r="E29" s="19"/>
      <c r="F29" s="20"/>
      <c r="G29" s="19"/>
      <c r="H29" s="19"/>
      <c r="I29" s="19"/>
    </row>
    <row r="30" spans="1:9" ht="14.1" customHeight="1" x14ac:dyDescent="0.15">
      <c r="A30" s="9"/>
      <c r="B30" s="19"/>
      <c r="C30" s="19"/>
      <c r="D30" s="19"/>
      <c r="E30" s="19"/>
      <c r="F30" s="20"/>
      <c r="G30" s="19"/>
      <c r="H30" s="19"/>
      <c r="I30" s="19"/>
    </row>
    <row r="31" spans="1:9" ht="14.1" customHeight="1" x14ac:dyDescent="0.15">
      <c r="A31" s="9"/>
      <c r="B31" s="19"/>
      <c r="C31" s="19"/>
      <c r="D31" s="19"/>
      <c r="E31" s="19"/>
      <c r="F31" s="20"/>
      <c r="G31" s="19"/>
      <c r="H31" s="19"/>
      <c r="I31" s="19"/>
    </row>
    <row r="32" spans="1:9" ht="14.1" customHeight="1" x14ac:dyDescent="0.15">
      <c r="A32" s="12"/>
      <c r="B32" s="19"/>
      <c r="C32" s="19"/>
      <c r="D32" s="19"/>
      <c r="E32" s="19"/>
      <c r="F32" s="20"/>
      <c r="G32" s="19"/>
      <c r="H32" s="19"/>
      <c r="I32" s="19"/>
    </row>
    <row r="33" spans="1:9" ht="14.1" customHeight="1" x14ac:dyDescent="0.15">
      <c r="A33" s="12"/>
      <c r="B33" s="19"/>
      <c r="C33" s="19"/>
      <c r="D33" s="19"/>
      <c r="E33" s="19"/>
      <c r="F33" s="20"/>
      <c r="G33" s="19"/>
      <c r="H33" s="11"/>
      <c r="I33" s="19"/>
    </row>
    <row r="34" spans="1:9" ht="14.1" customHeight="1" x14ac:dyDescent="0.15">
      <c r="A34" s="12"/>
      <c r="B34" s="19"/>
      <c r="C34" s="19"/>
      <c r="D34" s="19"/>
      <c r="E34" s="19"/>
      <c r="F34" s="20"/>
      <c r="G34" s="19"/>
      <c r="H34" s="19"/>
      <c r="I34" s="19"/>
    </row>
    <row r="35" spans="1:9" ht="14.1" customHeight="1" x14ac:dyDescent="0.15">
      <c r="A35" s="12"/>
      <c r="B35" s="19"/>
      <c r="C35" s="19"/>
      <c r="D35" s="19"/>
      <c r="E35" s="19"/>
      <c r="F35" s="20"/>
      <c r="G35" s="19"/>
      <c r="H35" s="19"/>
      <c r="I35" s="19"/>
    </row>
    <row r="36" spans="1:9" ht="14.1" customHeight="1" x14ac:dyDescent="0.15">
      <c r="A36" s="12"/>
      <c r="B36" s="19"/>
      <c r="C36" s="19"/>
      <c r="D36" s="19"/>
      <c r="E36" s="19"/>
      <c r="F36" s="20"/>
      <c r="G36" s="19"/>
      <c r="H36" s="19"/>
      <c r="I36" s="19"/>
    </row>
    <row r="37" spans="1:9" ht="14.1" customHeight="1" x14ac:dyDescent="0.15">
      <c r="A37" s="12"/>
      <c r="B37" s="19"/>
      <c r="C37" s="19"/>
      <c r="D37" s="19"/>
      <c r="E37" s="19"/>
      <c r="F37" s="20"/>
      <c r="G37" s="19"/>
      <c r="H37" s="19"/>
      <c r="I37" s="19"/>
    </row>
    <row r="38" spans="1:9" ht="14.1" customHeight="1" x14ac:dyDescent="0.15">
      <c r="A38" s="12"/>
      <c r="B38" s="11"/>
      <c r="C38" s="19"/>
      <c r="D38" s="11"/>
      <c r="E38" s="19"/>
      <c r="F38" s="10"/>
      <c r="G38" s="11"/>
      <c r="H38" s="11"/>
      <c r="I38" s="19"/>
    </row>
    <row r="39" spans="1:9" ht="14.1" customHeight="1" x14ac:dyDescent="0.15">
      <c r="A39" s="12"/>
      <c r="B39" s="19"/>
      <c r="C39" s="19"/>
      <c r="D39" s="11"/>
      <c r="E39" s="19"/>
      <c r="F39" s="20"/>
      <c r="G39" s="19"/>
      <c r="H39" s="11"/>
      <c r="I39" s="19"/>
    </row>
    <row r="40" spans="1:9" ht="14.1" customHeight="1" x14ac:dyDescent="0.15">
      <c r="A40" s="12"/>
      <c r="B40" s="11"/>
      <c r="C40" s="19" t="s">
        <v>0</v>
      </c>
      <c r="D40" s="11"/>
      <c r="E40" s="19" t="s">
        <v>0</v>
      </c>
      <c r="F40" s="10"/>
      <c r="G40" s="11"/>
      <c r="H40" s="11"/>
      <c r="I40" s="19"/>
    </row>
    <row r="41" spans="1:9" ht="14.1" customHeight="1" x14ac:dyDescent="0.15">
      <c r="A41" s="12"/>
      <c r="B41" s="19"/>
      <c r="C41" s="19"/>
      <c r="D41" s="19"/>
      <c r="E41" s="19"/>
      <c r="F41" s="20"/>
      <c r="G41" s="19"/>
      <c r="H41" s="19"/>
      <c r="I41" s="19"/>
    </row>
    <row r="42" spans="1:9" ht="14.1" customHeight="1" x14ac:dyDescent="0.15">
      <c r="A42" s="12"/>
      <c r="B42" s="19"/>
      <c r="C42" s="19"/>
      <c r="D42" s="19"/>
      <c r="E42" s="19"/>
      <c r="F42" s="20"/>
      <c r="G42" s="19"/>
      <c r="H42" s="19"/>
      <c r="I42" s="19"/>
    </row>
    <row r="43" spans="1:9" ht="14.1" customHeight="1" x14ac:dyDescent="0.15">
      <c r="A43" s="12"/>
      <c r="B43" s="19"/>
      <c r="C43" s="19"/>
      <c r="D43" s="19"/>
      <c r="E43" s="19"/>
      <c r="F43" s="20"/>
      <c r="G43" s="19"/>
      <c r="H43" s="19"/>
      <c r="I43" s="19"/>
    </row>
    <row r="44" spans="1:9" ht="14.1" customHeight="1" x14ac:dyDescent="0.15">
      <c r="A44" s="12"/>
      <c r="B44" s="11"/>
      <c r="C44" s="19" t="s">
        <v>0</v>
      </c>
      <c r="D44" s="11"/>
      <c r="E44" s="19" t="s">
        <v>0</v>
      </c>
      <c r="F44" s="10"/>
      <c r="G44" s="11"/>
      <c r="H44" s="11"/>
      <c r="I44" s="19" t="s">
        <v>0</v>
      </c>
    </row>
    <row r="45" spans="1:9" ht="14.1" customHeight="1" x14ac:dyDescent="0.15">
      <c r="A45" s="12"/>
      <c r="B45" s="19"/>
      <c r="C45" s="19"/>
      <c r="D45" s="19"/>
      <c r="E45" s="19"/>
      <c r="F45" s="20"/>
      <c r="G45" s="19"/>
      <c r="H45" s="19"/>
      <c r="I45" s="19"/>
    </row>
    <row r="46" spans="1:9" ht="14.1" customHeight="1" x14ac:dyDescent="0.15">
      <c r="A46" s="12"/>
      <c r="B46" s="11"/>
      <c r="C46" s="19" t="s">
        <v>0</v>
      </c>
      <c r="D46" s="11"/>
      <c r="E46" s="19" t="s">
        <v>0</v>
      </c>
      <c r="F46" s="10"/>
      <c r="G46" s="11"/>
      <c r="H46" s="11"/>
      <c r="I46" s="19" t="s">
        <v>0</v>
      </c>
    </row>
    <row r="47" spans="1:9" ht="14.1" customHeight="1" x14ac:dyDescent="0.15">
      <c r="A47" s="12"/>
      <c r="B47" s="11"/>
      <c r="C47" s="11"/>
      <c r="D47" s="11"/>
      <c r="E47" s="11"/>
      <c r="F47" s="10"/>
      <c r="G47" s="11"/>
      <c r="H47" s="11"/>
      <c r="I47" s="11"/>
    </row>
    <row r="48" spans="1:9" ht="14.1" customHeight="1" x14ac:dyDescent="0.15">
      <c r="A48" s="12"/>
      <c r="B48" s="11"/>
      <c r="C48" s="11"/>
      <c r="D48" s="11"/>
      <c r="E48" s="11"/>
      <c r="F48" s="10"/>
      <c r="G48" s="11"/>
      <c r="H48" s="11"/>
      <c r="I48" s="11"/>
    </row>
    <row r="49" spans="1:9" ht="14.1" customHeight="1" x14ac:dyDescent="0.15">
      <c r="A49" s="13"/>
      <c r="B49" s="11"/>
      <c r="C49" s="11"/>
      <c r="D49" s="11"/>
      <c r="E49" s="11"/>
      <c r="F49" s="10"/>
      <c r="G49" s="11"/>
      <c r="H49" s="11"/>
      <c r="I49" s="11"/>
    </row>
    <row r="50" spans="1:9" ht="14.1" hidden="1" customHeight="1" x14ac:dyDescent="0.15">
      <c r="A50" s="13"/>
      <c r="B50" s="11"/>
      <c r="C50" s="11"/>
      <c r="D50" s="11"/>
      <c r="E50" s="11"/>
      <c r="F50" s="10"/>
      <c r="G50" s="11"/>
      <c r="H50" s="11"/>
      <c r="I50" s="11"/>
    </row>
    <row r="51" spans="1:9" ht="14.1" hidden="1" customHeight="1" x14ac:dyDescent="0.15">
      <c r="A51" s="13"/>
      <c r="B51" s="11"/>
      <c r="C51" s="11"/>
      <c r="D51" s="11"/>
      <c r="E51" s="11"/>
      <c r="F51" s="10"/>
      <c r="G51" s="11"/>
      <c r="H51" s="11"/>
      <c r="I51" s="11"/>
    </row>
    <row r="52" spans="1:9" ht="9.75" customHeight="1" x14ac:dyDescent="0.15">
      <c r="A52" s="13"/>
      <c r="B52" s="11"/>
      <c r="C52" s="11"/>
      <c r="D52" s="11"/>
      <c r="E52" s="11"/>
      <c r="F52" s="10"/>
      <c r="G52" s="11"/>
      <c r="H52" s="11"/>
      <c r="I52" s="11"/>
    </row>
    <row r="53" spans="1:9" ht="0.75" customHeight="1" x14ac:dyDescent="0.15">
      <c r="A53" s="13"/>
      <c r="B53" s="11"/>
      <c r="C53" s="11"/>
      <c r="D53" s="11"/>
      <c r="E53" s="11"/>
      <c r="F53" s="10"/>
      <c r="G53" s="11"/>
      <c r="H53" s="11"/>
      <c r="I53" s="11"/>
    </row>
    <row r="54" spans="1:9" ht="21.75" customHeight="1" x14ac:dyDescent="0.25">
      <c r="A54" s="31" t="s">
        <v>29</v>
      </c>
      <c r="B54" s="32"/>
      <c r="C54" s="32"/>
      <c r="D54" s="32"/>
      <c r="E54" s="32"/>
      <c r="F54" s="32"/>
      <c r="G54" s="32"/>
      <c r="H54" s="32"/>
      <c r="I54" s="32"/>
    </row>
    <row r="55" spans="1:9" ht="16.5" customHeight="1" x14ac:dyDescent="0.15"/>
  </sheetData>
  <mergeCells count="11">
    <mergeCell ref="A54:I54"/>
    <mergeCell ref="A1:I1"/>
    <mergeCell ref="A2:I2"/>
    <mergeCell ref="A3:I3"/>
    <mergeCell ref="A4:I4"/>
    <mergeCell ref="H5:I5"/>
    <mergeCell ref="A6:A7"/>
    <mergeCell ref="B6:C6"/>
    <mergeCell ref="D6:E6"/>
    <mergeCell ref="F6:G6"/>
    <mergeCell ref="H6:I6"/>
  </mergeCells>
  <phoneticPr fontId="1" type="noConversion"/>
  <printOptions horizontalCentered="1"/>
  <pageMargins left="0.25" right="0.25" top="0.75" bottom="0.75" header="0.3" footer="0.3"/>
  <pageSetup paperSize="9" fitToHeight="0" orientation="portrait" blackAndWhite="1" r:id="rId1"/>
  <headerFooter alignWithMargins="0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來源用途餘絀決算表2-3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2021-02-05T03:34:39Z</cp:lastPrinted>
  <dcterms:created xsi:type="dcterms:W3CDTF">1997-01-14T01:50:29Z</dcterms:created>
  <dcterms:modified xsi:type="dcterms:W3CDTF">2021-11-16T07:22:08Z</dcterms:modified>
</cp:coreProperties>
</file>